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39" sheetId="1" r:id="rId1"/>
  </sheets>
  <definedNames>
    <definedName name="_xlnm.Print_Area" localSheetId="0">'BLOK 39'!$A$1:$M$62</definedName>
  </definedNames>
  <calcPr fullCalcOnLoad="1"/>
</workbook>
</file>

<file path=xl/sharedStrings.xml><?xml version="1.0" encoding="utf-8"?>
<sst xmlns="http://schemas.openxmlformats.org/spreadsheetml/2006/main" count="197" uniqueCount="70">
  <si>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</si>
  <si>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</si>
  <si>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</si>
  <si>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</si>
  <si>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</si>
  <si>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</si>
  <si>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</si>
  <si>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</si>
  <si>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</si>
  <si>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</si>
  <si>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</si>
  <si>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</si>
  <si>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</si>
  <si>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</si>
  <si>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>UP1</t>
  </si>
  <si>
    <t>UP2</t>
  </si>
  <si>
    <t>UP4</t>
  </si>
  <si>
    <t>UP17</t>
  </si>
  <si>
    <t>UP18</t>
  </si>
  <si>
    <t>UP21</t>
  </si>
  <si>
    <t>UP22</t>
  </si>
  <si>
    <t>UP23</t>
  </si>
  <si>
    <t>UP26</t>
  </si>
  <si>
    <t>UP30</t>
  </si>
  <si>
    <t>UP31</t>
  </si>
  <si>
    <t>UP5</t>
  </si>
  <si>
    <t>UP6</t>
  </si>
  <si>
    <t>P</t>
  </si>
  <si>
    <t>G+P+1+Pk</t>
  </si>
  <si>
    <t>G+P+2</t>
  </si>
  <si>
    <t>G+P+2+Pk</t>
  </si>
  <si>
    <t>UP3</t>
  </si>
  <si>
    <t>UP19</t>
  </si>
  <si>
    <t>UP27</t>
  </si>
  <si>
    <t>UP28</t>
  </si>
  <si>
    <t>UP29</t>
  </si>
  <si>
    <t>POVRŠINE KOMUNALNE INFRASTRUKTURE</t>
  </si>
  <si>
    <t>IOE</t>
  </si>
  <si>
    <t>UP25</t>
  </si>
  <si>
    <t>Su+P+2</t>
  </si>
  <si>
    <t>MN2</t>
  </si>
  <si>
    <t>POVRŠINE ZA MEŠOVITE NAMENE</t>
  </si>
  <si>
    <t>Su+P+1</t>
  </si>
  <si>
    <t>G+P+1</t>
  </si>
  <si>
    <t>Su+P+Pk</t>
  </si>
  <si>
    <t>UKUPNO - BLOK 39</t>
  </si>
  <si>
    <t xml:space="preserve">POVRŠINE ZA STANOVANJE MALE GUSTINE                                                                                                  </t>
  </si>
  <si>
    <t>SMG1</t>
  </si>
  <si>
    <t>SMG2</t>
  </si>
  <si>
    <t>UP20</t>
  </si>
  <si>
    <t>G+P+5</t>
  </si>
  <si>
    <t>G+P+Pk</t>
  </si>
  <si>
    <r>
      <rPr>
        <b/>
        <sz val="10"/>
        <rFont val="Arial"/>
        <family val="2"/>
      </rPr>
      <t>MN2</t>
    </r>
    <r>
      <rPr>
        <sz val="10"/>
        <rFont val="Arial"/>
        <family val="2"/>
      </rPr>
      <t>-Površine za mešovite namene</t>
    </r>
  </si>
  <si>
    <r>
      <rPr>
        <b/>
        <sz val="10"/>
        <rFont val="Arial"/>
        <family val="2"/>
      </rPr>
      <t>IOE</t>
    </r>
    <r>
      <rPr>
        <sz val="10"/>
        <rFont val="Arial"/>
        <family val="2"/>
      </rPr>
      <t>-Površine komunalne infrastrukture</t>
    </r>
  </si>
  <si>
    <r>
      <rPr>
        <b/>
        <sz val="10"/>
        <rFont val="Arial"/>
        <family val="2"/>
      </rPr>
      <t>PUJ</t>
    </r>
    <r>
      <rPr>
        <sz val="10"/>
        <rFont val="Arial"/>
        <family val="2"/>
      </rPr>
      <t>-Površine javne namene</t>
    </r>
  </si>
  <si>
    <t>Saobraćajne površine</t>
  </si>
  <si>
    <r>
      <rPr>
        <b/>
        <sz val="10"/>
        <rFont val="Arial"/>
        <family val="2"/>
      </rPr>
      <t>SMG1</t>
    </r>
    <r>
      <rPr>
        <sz val="10"/>
        <rFont val="Arial"/>
        <family val="2"/>
      </rPr>
      <t xml:space="preserve">-Površine za stanovanje male gustine </t>
    </r>
  </si>
  <si>
    <r>
      <rPr>
        <b/>
        <sz val="10"/>
        <rFont val="Arial"/>
        <family val="2"/>
      </rPr>
      <t>SMG2</t>
    </r>
    <r>
      <rPr>
        <sz val="10"/>
        <rFont val="Arial"/>
        <family val="2"/>
      </rPr>
      <t xml:space="preserve">-Površine za stanovanje male gustine </t>
    </r>
  </si>
  <si>
    <r>
      <t xml:space="preserve">P+Pk, (G)+P+Pk, </t>
    </r>
    <r>
      <rPr>
        <sz val="10"/>
        <color indexed="10"/>
        <rFont val="Arial"/>
        <family val="2"/>
      </rPr>
      <t>terasa</t>
    </r>
  </si>
  <si>
    <t>P+</t>
  </si>
  <si>
    <t>Su+P</t>
  </si>
  <si>
    <t>P+1+</t>
  </si>
  <si>
    <t>G+P+3</t>
  </si>
  <si>
    <t>zadržano iz važećeg plana</t>
  </si>
  <si>
    <t>izgradnja novog objekta</t>
  </si>
  <si>
    <t>dogradnja,nadgradnja,            nova gradnja</t>
  </si>
  <si>
    <t>2*Su+P+3</t>
  </si>
  <si>
    <t>P+1</t>
  </si>
  <si>
    <t>zadržano postojeće stanje</t>
  </si>
  <si>
    <t>3*Su+P+2     +Pk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</si>
</sst>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9" tint="-0.4999699890613556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1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172" fontId="0" fillId="0" borderId="13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172" fontId="0" fillId="0" borderId="14" xfId="0" applyNumberFormat="1" applyFont="1" applyFill="1" applyBorder="1" applyAlignment="1">
      <alignment horizontal="center" vertical="center"/>
    </xf>
    <xf numFmtId="13" fontId="0" fillId="33" borderId="15" xfId="0" applyNumberFormat="1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2" fontId="0" fillId="33" borderId="17" xfId="0" applyNumberFormat="1" applyFont="1" applyFill="1" applyBorder="1" applyAlignment="1">
      <alignment horizontal="center" vertical="center" wrapText="1"/>
    </xf>
    <xf numFmtId="2" fontId="0" fillId="33" borderId="18" xfId="0" applyNumberFormat="1" applyFont="1" applyFill="1" applyBorder="1" applyAlignment="1">
      <alignment horizontal="center" vertical="center" wrapText="1"/>
    </xf>
    <xf numFmtId="172" fontId="0" fillId="33" borderId="19" xfId="0" applyNumberFormat="1" applyFont="1" applyFill="1" applyBorder="1" applyAlignment="1">
      <alignment horizontal="center" vertical="center"/>
    </xf>
    <xf numFmtId="172" fontId="0" fillId="33" borderId="20" xfId="0" applyNumberFormat="1" applyFill="1" applyBorder="1" applyAlignment="1">
      <alignment horizontal="center" vertical="center"/>
    </xf>
    <xf numFmtId="172" fontId="0" fillId="33" borderId="21" xfId="0" applyNumberFormat="1" applyFont="1" applyFill="1" applyBorder="1" applyAlignment="1">
      <alignment horizontal="right" vertical="center"/>
    </xf>
    <xf numFmtId="172" fontId="0" fillId="33" borderId="22" xfId="0" applyNumberFormat="1" applyFont="1" applyFill="1" applyBorder="1" applyAlignment="1">
      <alignment horizontal="right" vertical="center"/>
    </xf>
    <xf numFmtId="2" fontId="0" fillId="33" borderId="22" xfId="0" applyNumberFormat="1" applyFont="1" applyFill="1" applyBorder="1" applyAlignment="1">
      <alignment horizontal="right" vertical="center"/>
    </xf>
    <xf numFmtId="2" fontId="0" fillId="33" borderId="23" xfId="0" applyNumberFormat="1" applyFont="1" applyFill="1" applyBorder="1" applyAlignment="1">
      <alignment horizontal="right" vertical="center"/>
    </xf>
    <xf numFmtId="172" fontId="0" fillId="33" borderId="24" xfId="0" applyNumberFormat="1" applyFill="1" applyBorder="1" applyAlignment="1">
      <alignment horizontal="center" vertical="center"/>
    </xf>
    <xf numFmtId="172" fontId="0" fillId="33" borderId="24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center" vertical="center" wrapText="1"/>
    </xf>
    <xf numFmtId="172" fontId="0" fillId="0" borderId="26" xfId="0" applyNumberFormat="1" applyFill="1" applyBorder="1" applyAlignment="1">
      <alignment horizontal="right" vertical="center"/>
    </xf>
    <xf numFmtId="2" fontId="0" fillId="0" borderId="26" xfId="0" applyNumberFormat="1" applyFill="1" applyBorder="1" applyAlignment="1">
      <alignment horizontal="right" vertical="center"/>
    </xf>
    <xf numFmtId="2" fontId="0" fillId="0" borderId="27" xfId="0" applyNumberFormat="1" applyFill="1" applyBorder="1" applyAlignment="1">
      <alignment horizontal="right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172" fontId="0" fillId="0" borderId="31" xfId="0" applyNumberFormat="1" applyFill="1" applyBorder="1" applyAlignment="1">
      <alignment horizontal="right" vertical="center"/>
    </xf>
    <xf numFmtId="2" fontId="0" fillId="0" borderId="31" xfId="0" applyNumberFormat="1" applyFill="1" applyBorder="1" applyAlignment="1">
      <alignment horizontal="right" vertical="center"/>
    </xf>
    <xf numFmtId="2" fontId="0" fillId="0" borderId="32" xfId="0" applyNumberFormat="1" applyFill="1" applyBorder="1" applyAlignment="1">
      <alignment horizontal="right" vertical="center"/>
    </xf>
    <xf numFmtId="0" fontId="0" fillId="0" borderId="30" xfId="0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/>
    </xf>
    <xf numFmtId="172" fontId="0" fillId="0" borderId="13" xfId="0" applyNumberFormat="1" applyFill="1" applyBorder="1" applyAlignment="1">
      <alignment horizontal="right" vertical="center"/>
    </xf>
    <xf numFmtId="2" fontId="0" fillId="0" borderId="13" xfId="0" applyNumberFormat="1" applyFill="1" applyBorder="1" applyAlignment="1">
      <alignment horizontal="right" vertical="center"/>
    </xf>
    <xf numFmtId="2" fontId="0" fillId="0" borderId="34" xfId="0" applyNumberFormat="1" applyFill="1" applyBorder="1" applyAlignment="1">
      <alignment horizontal="right" vertical="center"/>
    </xf>
    <xf numFmtId="0" fontId="0" fillId="0" borderId="3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2" fontId="0" fillId="0" borderId="11" xfId="0" applyNumberFormat="1" applyFill="1" applyBorder="1" applyAlignment="1">
      <alignment horizontal="right" vertical="center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0" fontId="0" fillId="0" borderId="33" xfId="0" applyFont="1" applyFill="1" applyBorder="1" applyAlignment="1">
      <alignment/>
    </xf>
    <xf numFmtId="172" fontId="0" fillId="0" borderId="13" xfId="0" applyNumberFormat="1" applyFont="1" applyFill="1" applyBorder="1" applyAlignment="1">
      <alignment/>
    </xf>
    <xf numFmtId="0" fontId="0" fillId="0" borderId="33" xfId="0" applyFont="1" applyFill="1" applyBorder="1" applyAlignment="1">
      <alignment horizontal="center"/>
    </xf>
    <xf numFmtId="0" fontId="44" fillId="0" borderId="33" xfId="0" applyFont="1" applyFill="1" applyBorder="1" applyAlignment="1">
      <alignment horizontal="center"/>
    </xf>
    <xf numFmtId="0" fontId="45" fillId="0" borderId="33" xfId="0" applyFont="1" applyFill="1" applyBorder="1" applyAlignment="1">
      <alignment horizontal="center" vertical="center"/>
    </xf>
    <xf numFmtId="0" fontId="45" fillId="0" borderId="30" xfId="0" applyFont="1" applyFill="1" applyBorder="1" applyAlignment="1">
      <alignment horizontal="center" vertical="center"/>
    </xf>
    <xf numFmtId="13" fontId="1" fillId="0" borderId="0" xfId="0" applyNumberFormat="1" applyFont="1" applyBorder="1" applyAlignment="1">
      <alignment vertical="center"/>
    </xf>
    <xf numFmtId="13" fontId="0" fillId="33" borderId="13" xfId="0" applyNumberFormat="1" applyFont="1" applyFill="1" applyBorder="1" applyAlignment="1">
      <alignment horizontal="center" vertical="center" wrapText="1"/>
    </xf>
    <xf numFmtId="2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172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72" fontId="0" fillId="0" borderId="13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172" fontId="2" fillId="33" borderId="13" xfId="0" applyNumberFormat="1" applyFont="1" applyFill="1" applyBorder="1" applyAlignment="1">
      <alignment horizontal="left" vertical="center"/>
    </xf>
    <xf numFmtId="172" fontId="0" fillId="33" borderId="13" xfId="0" applyNumberFormat="1" applyFont="1" applyFill="1" applyBorder="1" applyAlignment="1">
      <alignment horizontal="right" vertical="center"/>
    </xf>
    <xf numFmtId="172" fontId="0" fillId="33" borderId="13" xfId="0" applyNumberFormat="1" applyFont="1" applyFill="1" applyBorder="1" applyAlignment="1">
      <alignment horizontal="center" vertical="center"/>
    </xf>
    <xf numFmtId="2" fontId="0" fillId="33" borderId="13" xfId="0" applyNumberFormat="1" applyFont="1" applyFill="1" applyBorder="1" applyAlignment="1">
      <alignment horizontal="right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right" vertical="center" wrapText="1"/>
    </xf>
    <xf numFmtId="1" fontId="0" fillId="0" borderId="36" xfId="0" applyNumberFormat="1" applyFont="1" applyFill="1" applyBorder="1" applyAlignment="1">
      <alignment horizontal="right" vertical="center" wrapText="1"/>
    </xf>
    <xf numFmtId="1" fontId="0" fillId="0" borderId="37" xfId="0" applyNumberFormat="1" applyFont="1" applyFill="1" applyBorder="1" applyAlignment="1">
      <alignment horizontal="right" vertical="center"/>
    </xf>
    <xf numFmtId="1" fontId="0" fillId="33" borderId="21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27" xfId="0" applyNumberFormat="1" applyFont="1" applyFill="1" applyBorder="1" applyAlignment="1">
      <alignment horizontal="right" vertical="center" wrapText="1"/>
    </xf>
    <xf numFmtId="1" fontId="0" fillId="0" borderId="34" xfId="0" applyNumberFormat="1" applyFont="1" applyFill="1" applyBorder="1" applyAlignment="1">
      <alignment horizontal="right" vertical="center" wrapText="1"/>
    </xf>
    <xf numFmtId="1" fontId="0" fillId="0" borderId="12" xfId="0" applyNumberFormat="1" applyFont="1" applyFill="1" applyBorder="1" applyAlignment="1">
      <alignment horizontal="right" vertical="center"/>
    </xf>
    <xf numFmtId="1" fontId="0" fillId="33" borderId="38" xfId="0" applyNumberFormat="1" applyFont="1" applyFill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33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righ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1" fontId="0" fillId="33" borderId="13" xfId="0" applyNumberFormat="1" applyFont="1" applyFill="1" applyBorder="1" applyAlignment="1">
      <alignment horizontal="right" vertical="center"/>
    </xf>
    <xf numFmtId="172" fontId="0" fillId="33" borderId="17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 horizontal="right" vertical="center"/>
    </xf>
    <xf numFmtId="172" fontId="0" fillId="0" borderId="0" xfId="0" applyNumberFormat="1" applyBorder="1" applyAlignment="1">
      <alignment horizontal="right" vertical="center"/>
    </xf>
    <xf numFmtId="172" fontId="0" fillId="33" borderId="13" xfId="0" applyNumberFormat="1" applyFont="1" applyFill="1" applyBorder="1" applyAlignment="1">
      <alignment horizontal="center" vertical="center" wrapText="1"/>
    </xf>
    <xf numFmtId="172" fontId="0" fillId="33" borderId="39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Alignment="1">
      <alignment horizontal="right" vertical="center"/>
    </xf>
    <xf numFmtId="2" fontId="0" fillId="33" borderId="34" xfId="0" applyNumberFormat="1" applyFont="1" applyFill="1" applyBorder="1" applyAlignment="1">
      <alignment horizontal="center" vertical="center" wrapText="1"/>
    </xf>
    <xf numFmtId="2" fontId="0" fillId="0" borderId="34" xfId="0" applyNumberFormat="1" applyFont="1" applyFill="1" applyBorder="1" applyAlignment="1">
      <alignment horizontal="right" vertical="center" wrapText="1"/>
    </xf>
    <xf numFmtId="2" fontId="0" fillId="0" borderId="34" xfId="0" applyNumberFormat="1" applyFont="1" applyFill="1" applyBorder="1" applyAlignment="1">
      <alignment horizontal="right" vertical="center"/>
    </xf>
    <xf numFmtId="2" fontId="0" fillId="33" borderId="34" xfId="0" applyNumberFormat="1" applyFont="1" applyFill="1" applyBorder="1" applyAlignment="1">
      <alignment horizontal="right" vertical="center"/>
    </xf>
    <xf numFmtId="13" fontId="2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/>
    </xf>
    <xf numFmtId="2" fontId="0" fillId="0" borderId="40" xfId="0" applyNumberFormat="1" applyFont="1" applyFill="1" applyBorder="1" applyAlignment="1">
      <alignment horizontal="right" vertical="center" wrapText="1"/>
    </xf>
    <xf numFmtId="2" fontId="0" fillId="0" borderId="40" xfId="0" applyNumberFormat="1" applyFont="1" applyFill="1" applyBorder="1" applyAlignment="1">
      <alignment horizontal="right" vertical="center"/>
    </xf>
    <xf numFmtId="2" fontId="0" fillId="0" borderId="40" xfId="0" applyNumberFormat="1" applyFont="1" applyFill="1" applyBorder="1" applyAlignment="1">
      <alignment horizontal="center" vertical="center" wrapText="1"/>
    </xf>
    <xf numFmtId="172" fontId="0" fillId="0" borderId="26" xfId="0" applyNumberFormat="1" applyFont="1" applyFill="1" applyBorder="1" applyAlignment="1">
      <alignment horizontal="right" vertical="center" wrapText="1"/>
    </xf>
    <xf numFmtId="2" fontId="0" fillId="0" borderId="41" xfId="0" applyNumberFormat="1" applyFont="1" applyFill="1" applyBorder="1" applyAlignment="1">
      <alignment horizontal="right" vertical="center" wrapText="1"/>
    </xf>
    <xf numFmtId="2" fontId="0" fillId="0" borderId="42" xfId="0" applyNumberFormat="1" applyFont="1" applyFill="1" applyBorder="1" applyAlignment="1">
      <alignment horizontal="right" vertical="center" wrapText="1"/>
    </xf>
    <xf numFmtId="2" fontId="4" fillId="0" borderId="43" xfId="0" applyNumberFormat="1" applyFont="1" applyFill="1" applyBorder="1" applyAlignment="1">
      <alignment horizontal="center" vertical="center"/>
    </xf>
    <xf numFmtId="172" fontId="0" fillId="0" borderId="13" xfId="0" applyNumberFormat="1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right" vertical="center" wrapText="1"/>
    </xf>
    <xf numFmtId="2" fontId="0" fillId="0" borderId="36" xfId="0" applyNumberFormat="1" applyFont="1" applyFill="1" applyBorder="1" applyAlignment="1">
      <alignment horizontal="right" vertical="center" wrapText="1"/>
    </xf>
    <xf numFmtId="172" fontId="0" fillId="0" borderId="44" xfId="0" applyNumberFormat="1" applyFont="1" applyFill="1" applyBorder="1" applyAlignment="1">
      <alignment horizontal="right" vertical="center" wrapText="1"/>
    </xf>
    <xf numFmtId="2" fontId="4" fillId="0" borderId="45" xfId="0" applyNumberFormat="1" applyFont="1" applyFill="1" applyBorder="1" applyAlignment="1">
      <alignment horizontal="center" vertical="center"/>
    </xf>
    <xf numFmtId="2" fontId="0" fillId="0" borderId="37" xfId="0" applyNumberFormat="1" applyFont="1" applyFill="1" applyBorder="1" applyAlignment="1">
      <alignment horizontal="right" vertical="center"/>
    </xf>
    <xf numFmtId="2" fontId="0" fillId="0" borderId="46" xfId="0" applyNumberFormat="1" applyFont="1" applyFill="1" applyBorder="1" applyAlignment="1">
      <alignment horizontal="right" vertical="center"/>
    </xf>
    <xf numFmtId="2" fontId="0" fillId="0" borderId="26" xfId="0" applyNumberFormat="1" applyFont="1" applyFill="1" applyBorder="1" applyAlignment="1">
      <alignment horizontal="right" vertical="center" wrapText="1"/>
    </xf>
    <xf numFmtId="2" fontId="0" fillId="0" borderId="27" xfId="0" applyNumberFormat="1" applyFont="1" applyFill="1" applyBorder="1" applyAlignment="1">
      <alignment horizontal="right" vertical="center" wrapText="1"/>
    </xf>
    <xf numFmtId="2" fontId="4" fillId="0" borderId="47" xfId="0" applyNumberFormat="1" applyFont="1" applyFill="1" applyBorder="1" applyAlignment="1">
      <alignment horizontal="center" vertical="center"/>
    </xf>
    <xf numFmtId="2" fontId="0" fillId="0" borderId="34" xfId="0" applyNumberFormat="1" applyFont="1" applyFill="1" applyBorder="1" applyAlignment="1">
      <alignment horizontal="right" vertical="center" wrapText="1"/>
    </xf>
    <xf numFmtId="2" fontId="4" fillId="0" borderId="48" xfId="0" applyNumberFormat="1" applyFont="1" applyFill="1" applyBorder="1" applyAlignment="1">
      <alignment horizontal="center" vertical="center"/>
    </xf>
    <xf numFmtId="2" fontId="0" fillId="0" borderId="49" xfId="0" applyNumberFormat="1" applyFont="1" applyFill="1" applyBorder="1" applyAlignment="1">
      <alignment horizontal="right" vertical="center"/>
    </xf>
    <xf numFmtId="2" fontId="0" fillId="0" borderId="35" xfId="0" applyNumberFormat="1" applyFont="1" applyFill="1" applyBorder="1" applyAlignment="1">
      <alignment horizontal="right" vertical="center" wrapText="1"/>
    </xf>
    <xf numFmtId="172" fontId="7" fillId="0" borderId="26" xfId="0" applyNumberFormat="1" applyFont="1" applyFill="1" applyBorder="1" applyAlignment="1">
      <alignment horizontal="right" vertical="center" wrapText="1"/>
    </xf>
    <xf numFmtId="172" fontId="0" fillId="0" borderId="26" xfId="0" applyNumberFormat="1" applyFont="1" applyFill="1" applyBorder="1" applyAlignment="1">
      <alignment horizontal="right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2" fontId="4" fillId="0" borderId="50" xfId="0" applyNumberFormat="1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>
      <alignment horizontal="right" vertical="center"/>
    </xf>
    <xf numFmtId="0" fontId="0" fillId="0" borderId="52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53" xfId="0" applyBorder="1" applyAlignment="1">
      <alignment horizontal="center"/>
    </xf>
    <xf numFmtId="13" fontId="2" fillId="0" borderId="34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0" fillId="0" borderId="5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63"/>
  <sheetViews>
    <sheetView tabSelected="1" view="pageLayout" zoomScaleSheetLayoutView="115" workbookViewId="0" topLeftCell="A55">
      <selection activeCell="H69" sqref="H69"/>
    </sheetView>
  </sheetViews>
  <sheetFormatPr defaultColWidth="9.140625" defaultRowHeight="12.75"/>
  <cols>
    <col min="1" max="1" width="25.7109375" style="1" customWidth="1"/>
    <col min="2" max="2" width="9.7109375" style="80" customWidth="1"/>
    <col min="3" max="3" width="12.28125" style="3" customWidth="1"/>
    <col min="4" max="5" width="8.7109375" style="91" customWidth="1"/>
    <col min="6" max="7" width="4.7109375" style="2" customWidth="1"/>
    <col min="8" max="8" width="12.28125" style="3" customWidth="1"/>
    <col min="9" max="10" width="8.7109375" style="91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13.5" thickBot="1">
      <c r="A1" s="151" t="s">
        <v>47</v>
      </c>
      <c r="B1" s="151"/>
      <c r="C1" s="152" t="s">
        <v>46</v>
      </c>
      <c r="D1" s="153"/>
      <c r="E1" s="153"/>
      <c r="F1" s="153"/>
      <c r="G1" s="153"/>
      <c r="H1" s="153"/>
      <c r="I1" s="153"/>
      <c r="J1" s="153"/>
      <c r="K1" s="153"/>
      <c r="L1" s="153"/>
      <c r="M1" s="154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151"/>
      <c r="B2" s="151"/>
      <c r="C2" s="135" t="s">
        <v>0</v>
      </c>
      <c r="D2" s="135"/>
      <c r="E2" s="135"/>
      <c r="F2" s="135"/>
      <c r="G2" s="135"/>
      <c r="H2" s="155" t="s">
        <v>1</v>
      </c>
      <c r="I2" s="155"/>
      <c r="J2" s="155"/>
      <c r="K2" s="155"/>
      <c r="L2" s="155"/>
      <c r="M2" s="155"/>
    </row>
    <row r="3" spans="1:14" ht="39" thickBot="1">
      <c r="A3" s="19" t="s">
        <v>2</v>
      </c>
      <c r="B3" s="75" t="s">
        <v>3</v>
      </c>
      <c r="C3" s="21" t="s">
        <v>4</v>
      </c>
      <c r="D3" s="90" t="s">
        <v>5</v>
      </c>
      <c r="E3" s="90" t="s">
        <v>6</v>
      </c>
      <c r="F3" s="22" t="s">
        <v>7</v>
      </c>
      <c r="G3" s="20" t="s">
        <v>8</v>
      </c>
      <c r="H3" s="21" t="s">
        <v>9</v>
      </c>
      <c r="I3" s="94" t="s">
        <v>5</v>
      </c>
      <c r="J3" s="90" t="s">
        <v>10</v>
      </c>
      <c r="K3" s="22" t="s">
        <v>7</v>
      </c>
      <c r="L3" s="23" t="s">
        <v>8</v>
      </c>
      <c r="M3" s="23" t="s">
        <v>11</v>
      </c>
      <c r="N3" s="5"/>
    </row>
    <row r="4" spans="1:13" ht="12.75">
      <c r="A4" s="33" t="s">
        <v>17</v>
      </c>
      <c r="B4" s="76">
        <v>480</v>
      </c>
      <c r="C4" s="37"/>
      <c r="D4" s="34"/>
      <c r="E4" s="34"/>
      <c r="F4" s="35"/>
      <c r="G4" s="36"/>
      <c r="H4" s="33" t="s">
        <v>29</v>
      </c>
      <c r="I4" s="105">
        <v>140</v>
      </c>
      <c r="J4" s="105">
        <f>I4*3</f>
        <v>420</v>
      </c>
      <c r="K4" s="106">
        <f aca="true" t="shared" si="0" ref="K4:K14">I4/B4</f>
        <v>0.2916666666666667</v>
      </c>
      <c r="L4" s="107">
        <f>J4/B4</f>
        <v>0.875</v>
      </c>
      <c r="M4" s="108" t="s">
        <v>63</v>
      </c>
    </row>
    <row r="5" spans="1:13" ht="22.5">
      <c r="A5" s="38" t="s">
        <v>18</v>
      </c>
      <c r="B5" s="77">
        <v>340</v>
      </c>
      <c r="C5" s="44" t="s">
        <v>59</v>
      </c>
      <c r="D5" s="45">
        <v>90.85</v>
      </c>
      <c r="E5" s="45">
        <f>D5</f>
        <v>90.85</v>
      </c>
      <c r="F5" s="46">
        <f>D5/B5</f>
        <v>0.2672058823529412</v>
      </c>
      <c r="G5" s="47">
        <f>E5/B5</f>
        <v>0.2672058823529412</v>
      </c>
      <c r="H5" s="38" t="s">
        <v>28</v>
      </c>
      <c r="I5" s="109">
        <v>102</v>
      </c>
      <c r="J5" s="109">
        <v>340</v>
      </c>
      <c r="K5" s="110">
        <f t="shared" si="0"/>
        <v>0.3</v>
      </c>
      <c r="L5" s="111">
        <f>J5/B5</f>
        <v>1</v>
      </c>
      <c r="M5" s="127" t="s">
        <v>65</v>
      </c>
    </row>
    <row r="6" spans="1:13" ht="12.75">
      <c r="A6" s="38" t="s">
        <v>32</v>
      </c>
      <c r="B6" s="77">
        <v>984</v>
      </c>
      <c r="C6" s="48" t="s">
        <v>27</v>
      </c>
      <c r="D6" s="45">
        <v>16.18</v>
      </c>
      <c r="E6" s="45">
        <f>D6</f>
        <v>16.18</v>
      </c>
      <c r="F6" s="46">
        <f aca="true" t="shared" si="1" ref="F6:F12">D6/B6</f>
        <v>0.016443089430894307</v>
      </c>
      <c r="G6" s="47">
        <f aca="true" t="shared" si="2" ref="G6:G12">E6/B6</f>
        <v>0.016443089430894307</v>
      </c>
      <c r="H6" s="38" t="s">
        <v>43</v>
      </c>
      <c r="I6" s="109">
        <v>295</v>
      </c>
      <c r="J6" s="112">
        <v>419</v>
      </c>
      <c r="K6" s="110">
        <f t="shared" si="0"/>
        <v>0.2997967479674797</v>
      </c>
      <c r="L6" s="111">
        <v>0.6</v>
      </c>
      <c r="M6" s="120" t="s">
        <v>64</v>
      </c>
    </row>
    <row r="7" spans="1:13" ht="12.75">
      <c r="A7" s="38" t="s">
        <v>49</v>
      </c>
      <c r="B7" s="77">
        <v>534</v>
      </c>
      <c r="C7" s="48"/>
      <c r="D7" s="45"/>
      <c r="E7" s="45"/>
      <c r="F7" s="46"/>
      <c r="G7" s="47"/>
      <c r="H7" s="38" t="s">
        <v>43</v>
      </c>
      <c r="I7" s="109">
        <v>82</v>
      </c>
      <c r="J7" s="109">
        <f>I7*2</f>
        <v>164</v>
      </c>
      <c r="K7" s="110">
        <f t="shared" si="0"/>
        <v>0.15355805243445692</v>
      </c>
      <c r="L7" s="111">
        <f aca="true" t="shared" si="3" ref="L7:L14">J7/B7</f>
        <v>0.30711610486891383</v>
      </c>
      <c r="M7" s="113" t="s">
        <v>63</v>
      </c>
    </row>
    <row r="8" spans="1:13" ht="12.75">
      <c r="A8" s="38" t="s">
        <v>19</v>
      </c>
      <c r="B8" s="77">
        <v>468</v>
      </c>
      <c r="C8" s="48"/>
      <c r="D8" s="45"/>
      <c r="E8" s="45"/>
      <c r="F8" s="46"/>
      <c r="G8" s="47"/>
      <c r="H8" s="38" t="s">
        <v>43</v>
      </c>
      <c r="I8" s="109">
        <v>82</v>
      </c>
      <c r="J8" s="109">
        <f>I8*2</f>
        <v>164</v>
      </c>
      <c r="K8" s="110">
        <f t="shared" si="0"/>
        <v>0.1752136752136752</v>
      </c>
      <c r="L8" s="111">
        <f t="shared" si="3"/>
        <v>0.3504273504273504</v>
      </c>
      <c r="M8" s="113" t="s">
        <v>63</v>
      </c>
    </row>
    <row r="9" spans="1:13" ht="12.75">
      <c r="A9" s="38" t="s">
        <v>20</v>
      </c>
      <c r="B9" s="77">
        <v>516</v>
      </c>
      <c r="C9" s="48" t="s">
        <v>60</v>
      </c>
      <c r="D9" s="45">
        <v>55.3</v>
      </c>
      <c r="E9" s="45">
        <f>D9*2</f>
        <v>110.6</v>
      </c>
      <c r="F9" s="46">
        <f t="shared" si="1"/>
        <v>0.10717054263565891</v>
      </c>
      <c r="G9" s="47">
        <f t="shared" si="2"/>
        <v>0.21434108527131782</v>
      </c>
      <c r="H9" s="38" t="s">
        <v>44</v>
      </c>
      <c r="I9" s="109">
        <v>115</v>
      </c>
      <c r="J9" s="109">
        <f>I9*3</f>
        <v>345</v>
      </c>
      <c r="K9" s="110">
        <f t="shared" si="0"/>
        <v>0.22286821705426357</v>
      </c>
      <c r="L9" s="111">
        <f t="shared" si="3"/>
        <v>0.6686046511627907</v>
      </c>
      <c r="M9" s="113" t="s">
        <v>63</v>
      </c>
    </row>
    <row r="10" spans="1:13" ht="12.75">
      <c r="A10" s="38" t="s">
        <v>38</v>
      </c>
      <c r="B10" s="77">
        <v>370</v>
      </c>
      <c r="C10" s="48"/>
      <c r="D10" s="45"/>
      <c r="E10" s="45"/>
      <c r="F10" s="46"/>
      <c r="G10" s="47"/>
      <c r="H10" s="38" t="s">
        <v>43</v>
      </c>
      <c r="I10" s="109">
        <v>88</v>
      </c>
      <c r="J10" s="109">
        <f>I10*2</f>
        <v>176</v>
      </c>
      <c r="K10" s="110">
        <f t="shared" si="0"/>
        <v>0.23783783783783785</v>
      </c>
      <c r="L10" s="111">
        <f t="shared" si="3"/>
        <v>0.4756756756756757</v>
      </c>
      <c r="M10" s="113" t="s">
        <v>63</v>
      </c>
    </row>
    <row r="11" spans="1:31" s="11" customFormat="1" ht="12.75">
      <c r="A11" s="38" t="s">
        <v>22</v>
      </c>
      <c r="B11" s="77">
        <v>330</v>
      </c>
      <c r="C11" s="53"/>
      <c r="D11" s="54"/>
      <c r="E11" s="54"/>
      <c r="F11" s="46"/>
      <c r="G11" s="47"/>
      <c r="H11" s="38" t="s">
        <v>43</v>
      </c>
      <c r="I11" s="109">
        <v>80</v>
      </c>
      <c r="J11" s="109">
        <f>I11*2</f>
        <v>160</v>
      </c>
      <c r="K11" s="110">
        <f t="shared" si="0"/>
        <v>0.24242424242424243</v>
      </c>
      <c r="L11" s="111">
        <f t="shared" si="3"/>
        <v>0.48484848484848486</v>
      </c>
      <c r="M11" s="113" t="s">
        <v>63</v>
      </c>
      <c r="N11" s="4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s="11" customFormat="1" ht="12.75">
      <c r="A12" s="38" t="s">
        <v>33</v>
      </c>
      <c r="B12" s="77">
        <v>269</v>
      </c>
      <c r="C12" s="56" t="s">
        <v>61</v>
      </c>
      <c r="D12" s="54">
        <v>146.31</v>
      </c>
      <c r="E12" s="54">
        <f>D12*2</f>
        <v>292.62</v>
      </c>
      <c r="F12" s="46">
        <f t="shared" si="1"/>
        <v>0.5439033457249071</v>
      </c>
      <c r="G12" s="47">
        <f t="shared" si="2"/>
        <v>1.0878066914498141</v>
      </c>
      <c r="H12" s="125" t="s">
        <v>67</v>
      </c>
      <c r="I12" s="54">
        <v>146.31</v>
      </c>
      <c r="J12" s="54">
        <f>I12*2</f>
        <v>292.62</v>
      </c>
      <c r="K12" s="110">
        <f t="shared" si="0"/>
        <v>0.5439033457249071</v>
      </c>
      <c r="L12" s="111">
        <f t="shared" si="3"/>
        <v>1.0878066914498141</v>
      </c>
      <c r="M12" s="113" t="s">
        <v>68</v>
      </c>
      <c r="N12" s="4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s="11" customFormat="1" ht="12.75">
      <c r="A13" s="38" t="s">
        <v>34</v>
      </c>
      <c r="B13" s="77">
        <v>242</v>
      </c>
      <c r="C13" s="55"/>
      <c r="D13" s="54"/>
      <c r="E13" s="54"/>
      <c r="F13" s="46"/>
      <c r="G13" s="47"/>
      <c r="H13" s="38" t="s">
        <v>43</v>
      </c>
      <c r="I13" s="109">
        <v>70</v>
      </c>
      <c r="J13" s="109">
        <f>I13*2</f>
        <v>140</v>
      </c>
      <c r="K13" s="110">
        <f t="shared" si="0"/>
        <v>0.2892561983471074</v>
      </c>
      <c r="L13" s="111">
        <f t="shared" si="3"/>
        <v>0.5785123966942148</v>
      </c>
      <c r="M13" s="113" t="s">
        <v>63</v>
      </c>
      <c r="N13" s="4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13" ht="12.75">
      <c r="A14" s="38" t="s">
        <v>35</v>
      </c>
      <c r="B14" s="77">
        <v>427</v>
      </c>
      <c r="C14" s="57" t="s">
        <v>59</v>
      </c>
      <c r="D14" s="45"/>
      <c r="E14" s="45"/>
      <c r="F14" s="46"/>
      <c r="G14" s="47"/>
      <c r="H14" s="38" t="s">
        <v>28</v>
      </c>
      <c r="I14" s="109">
        <v>165</v>
      </c>
      <c r="J14" s="109">
        <f>I14*3</f>
        <v>495</v>
      </c>
      <c r="K14" s="110">
        <f t="shared" si="0"/>
        <v>0.3864168618266979</v>
      </c>
      <c r="L14" s="111">
        <f t="shared" si="3"/>
        <v>1.1592505854800936</v>
      </c>
      <c r="M14" s="113" t="s">
        <v>63</v>
      </c>
    </row>
    <row r="15" spans="1:13" ht="12.75" customHeight="1" thickBot="1">
      <c r="A15" s="12"/>
      <c r="B15" s="78"/>
      <c r="C15" s="49"/>
      <c r="D15" s="50"/>
      <c r="E15" s="50"/>
      <c r="F15" s="51"/>
      <c r="G15" s="52"/>
      <c r="H15" s="12"/>
      <c r="I15" s="13"/>
      <c r="J15" s="13"/>
      <c r="K15" s="14"/>
      <c r="L15" s="114"/>
      <c r="M15" s="115"/>
    </row>
    <row r="16" spans="1:14" ht="13.5" thickBot="1">
      <c r="A16" s="31" t="s">
        <v>12</v>
      </c>
      <c r="B16" s="79">
        <f>SUM(B4:B15)</f>
        <v>4960</v>
      </c>
      <c r="C16" s="30" t="s">
        <v>13</v>
      </c>
      <c r="D16" s="26">
        <f>SUM(D4:D15)</f>
        <v>308.64</v>
      </c>
      <c r="E16" s="27">
        <f>SUM(E4:E15)</f>
        <v>510.25</v>
      </c>
      <c r="F16" s="28">
        <f>D16/B16</f>
        <v>0.0622258064516129</v>
      </c>
      <c r="G16" s="29">
        <f>E16/B16</f>
        <v>0.10287298387096774</v>
      </c>
      <c r="H16" s="30" t="s">
        <v>13</v>
      </c>
      <c r="I16" s="26">
        <f>SUM(I4:I15)</f>
        <v>1365.31</v>
      </c>
      <c r="J16" s="26">
        <f>SUM(J4:J15)</f>
        <v>3115.62</v>
      </c>
      <c r="K16" s="28">
        <f>I16/B16</f>
        <v>0.2752641129032258</v>
      </c>
      <c r="L16" s="29">
        <f>J16/B16</f>
        <v>0.628149193548387</v>
      </c>
      <c r="M16" s="29"/>
      <c r="N16" s="7"/>
    </row>
    <row r="18" ht="24.75" customHeight="1"/>
    <row r="19" ht="13.5" thickBot="1">
      <c r="J19" s="95"/>
    </row>
    <row r="20" spans="1:13" ht="13.5" thickBot="1">
      <c r="A20" s="151" t="s">
        <v>48</v>
      </c>
      <c r="B20" s="151"/>
      <c r="C20" s="152" t="s">
        <v>46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4"/>
    </row>
    <row r="21" spans="1:13" ht="13.5" thickBot="1">
      <c r="A21" s="151"/>
      <c r="B21" s="151"/>
      <c r="C21" s="135" t="s">
        <v>0</v>
      </c>
      <c r="D21" s="135"/>
      <c r="E21" s="135"/>
      <c r="F21" s="135"/>
      <c r="G21" s="135"/>
      <c r="H21" s="155" t="s">
        <v>1</v>
      </c>
      <c r="I21" s="155"/>
      <c r="J21" s="155"/>
      <c r="K21" s="155"/>
      <c r="L21" s="155"/>
      <c r="M21" s="155"/>
    </row>
    <row r="22" spans="1:14" ht="39" thickBot="1">
      <c r="A22" s="19" t="s">
        <v>2</v>
      </c>
      <c r="B22" s="75" t="s">
        <v>3</v>
      </c>
      <c r="C22" s="21" t="s">
        <v>4</v>
      </c>
      <c r="D22" s="90" t="s">
        <v>5</v>
      </c>
      <c r="E22" s="90" t="s">
        <v>6</v>
      </c>
      <c r="F22" s="22" t="s">
        <v>7</v>
      </c>
      <c r="G22" s="20" t="s">
        <v>8</v>
      </c>
      <c r="H22" s="21" t="s">
        <v>9</v>
      </c>
      <c r="I22" s="94" t="s">
        <v>5</v>
      </c>
      <c r="J22" s="90" t="s">
        <v>10</v>
      </c>
      <c r="K22" s="22" t="s">
        <v>7</v>
      </c>
      <c r="L22" s="23" t="s">
        <v>8</v>
      </c>
      <c r="M22" s="23" t="s">
        <v>11</v>
      </c>
      <c r="N22" s="5"/>
    </row>
    <row r="23" spans="1:13" ht="22.5" customHeight="1">
      <c r="A23" s="33" t="s">
        <v>14</v>
      </c>
      <c r="B23" s="81">
        <v>1994</v>
      </c>
      <c r="C23" s="130" t="s">
        <v>66</v>
      </c>
      <c r="D23" s="34"/>
      <c r="E23" s="34"/>
      <c r="F23" s="35"/>
      <c r="G23" s="36"/>
      <c r="H23" s="126" t="s">
        <v>69</v>
      </c>
      <c r="I23" s="105">
        <v>919</v>
      </c>
      <c r="J23" s="105">
        <f>I23*4</f>
        <v>3676</v>
      </c>
      <c r="K23" s="116">
        <f>I23/B23</f>
        <v>0.4608826479438315</v>
      </c>
      <c r="L23" s="117">
        <f>J23/B23</f>
        <v>1.843530591775326</v>
      </c>
      <c r="M23" s="118" t="s">
        <v>63</v>
      </c>
    </row>
    <row r="24" spans="1:13" ht="12.75">
      <c r="A24" s="38" t="s">
        <v>15</v>
      </c>
      <c r="B24" s="82">
        <v>283</v>
      </c>
      <c r="C24" s="73"/>
      <c r="D24" s="45"/>
      <c r="E24" s="45"/>
      <c r="F24" s="46"/>
      <c r="G24" s="47"/>
      <c r="H24" s="38" t="s">
        <v>42</v>
      </c>
      <c r="I24" s="109">
        <v>80</v>
      </c>
      <c r="J24" s="109">
        <f>I24*2</f>
        <v>160</v>
      </c>
      <c r="K24" s="110">
        <f>I24/B24</f>
        <v>0.2826855123674912</v>
      </c>
      <c r="L24" s="119">
        <f>J24/B24</f>
        <v>0.5653710247349824</v>
      </c>
      <c r="M24" s="120" t="s">
        <v>63</v>
      </c>
    </row>
    <row r="25" spans="1:13" ht="12.75">
      <c r="A25" s="38" t="s">
        <v>21</v>
      </c>
      <c r="B25" s="82">
        <v>974</v>
      </c>
      <c r="C25" s="73"/>
      <c r="D25" s="45"/>
      <c r="E25" s="45"/>
      <c r="F25" s="46"/>
      <c r="G25" s="47"/>
      <c r="H25" s="38" t="s">
        <v>29</v>
      </c>
      <c r="I25" s="109">
        <v>390</v>
      </c>
      <c r="J25" s="109">
        <v>1364</v>
      </c>
      <c r="K25" s="110">
        <f>I25/B25</f>
        <v>0.4004106776180698</v>
      </c>
      <c r="L25" s="119">
        <f>J25/B25</f>
        <v>1.4004106776180698</v>
      </c>
      <c r="M25" s="120" t="s">
        <v>64</v>
      </c>
    </row>
    <row r="26" spans="1:13" ht="13.5" thickBot="1">
      <c r="A26" s="12"/>
      <c r="B26" s="83"/>
      <c r="C26" s="74"/>
      <c r="D26" s="50"/>
      <c r="E26" s="50"/>
      <c r="F26" s="51"/>
      <c r="G26" s="52"/>
      <c r="H26" s="74"/>
      <c r="I26" s="50"/>
      <c r="J26" s="50"/>
      <c r="K26" s="51"/>
      <c r="L26" s="52"/>
      <c r="M26" s="121"/>
    </row>
    <row r="27" spans="1:14" ht="13.5" thickBot="1">
      <c r="A27" s="24" t="s">
        <v>12</v>
      </c>
      <c r="B27" s="84">
        <f>SUM(B23:B26)</f>
        <v>3251</v>
      </c>
      <c r="C27" s="25" t="s">
        <v>13</v>
      </c>
      <c r="D27" s="26">
        <f>SUM(D23:D26)</f>
        <v>0</v>
      </c>
      <c r="E27" s="27">
        <f>SUM(E23:E26)</f>
        <v>0</v>
      </c>
      <c r="F27" s="28">
        <f>D27/B27</f>
        <v>0</v>
      </c>
      <c r="G27" s="29">
        <f>E27/B27</f>
        <v>0</v>
      </c>
      <c r="H27" s="30" t="s">
        <v>13</v>
      </c>
      <c r="I27" s="26">
        <f>SUM(I23:I26)</f>
        <v>1389</v>
      </c>
      <c r="J27" s="26">
        <f>SUM(J23:J26)</f>
        <v>5200</v>
      </c>
      <c r="K27" s="28">
        <f>I27/B27</f>
        <v>0.42725315287603816</v>
      </c>
      <c r="L27" s="29">
        <f>J27/B27</f>
        <v>1.5995078437403876</v>
      </c>
      <c r="M27" s="29"/>
      <c r="N27" s="7"/>
    </row>
    <row r="29" spans="4:13" ht="40.5" customHeight="1">
      <c r="D29" s="92"/>
      <c r="E29" s="92"/>
      <c r="F29" s="8"/>
      <c r="G29" s="8"/>
      <c r="H29" s="9"/>
      <c r="I29" s="92"/>
      <c r="J29" s="92"/>
      <c r="K29" s="8"/>
      <c r="L29" s="8"/>
      <c r="M29" s="8"/>
    </row>
    <row r="30" ht="13.5" thickBot="1"/>
    <row r="31" spans="1:13" ht="13.5" thickBot="1">
      <c r="A31" s="138" t="s">
        <v>40</v>
      </c>
      <c r="B31" s="139"/>
      <c r="C31" s="148" t="s">
        <v>41</v>
      </c>
      <c r="D31" s="149"/>
      <c r="E31" s="149"/>
      <c r="F31" s="149"/>
      <c r="G31" s="149"/>
      <c r="H31" s="149"/>
      <c r="I31" s="149"/>
      <c r="J31" s="149"/>
      <c r="K31" s="149"/>
      <c r="L31" s="149"/>
      <c r="M31" s="150"/>
    </row>
    <row r="32" spans="1:13" ht="13.5" thickBot="1">
      <c r="A32" s="140"/>
      <c r="B32" s="141"/>
      <c r="C32" s="145" t="s">
        <v>0</v>
      </c>
      <c r="D32" s="146"/>
      <c r="E32" s="146"/>
      <c r="F32" s="146"/>
      <c r="G32" s="147"/>
      <c r="H32" s="142" t="s">
        <v>1</v>
      </c>
      <c r="I32" s="143"/>
      <c r="J32" s="143"/>
      <c r="K32" s="143"/>
      <c r="L32" s="143"/>
      <c r="M32" s="144"/>
    </row>
    <row r="33" spans="1:13" ht="39" thickBot="1">
      <c r="A33" s="19" t="s">
        <v>2</v>
      </c>
      <c r="B33" s="75" t="s">
        <v>3</v>
      </c>
      <c r="C33" s="21" t="s">
        <v>4</v>
      </c>
      <c r="D33" s="90" t="s">
        <v>5</v>
      </c>
      <c r="E33" s="90" t="s">
        <v>6</v>
      </c>
      <c r="F33" s="22" t="s">
        <v>7</v>
      </c>
      <c r="G33" s="20" t="s">
        <v>8</v>
      </c>
      <c r="H33" s="21" t="s">
        <v>9</v>
      </c>
      <c r="I33" s="94" t="s">
        <v>5</v>
      </c>
      <c r="J33" s="90" t="s">
        <v>6</v>
      </c>
      <c r="K33" s="22" t="s">
        <v>7</v>
      </c>
      <c r="L33" s="23" t="s">
        <v>8</v>
      </c>
      <c r="M33" s="23" t="s">
        <v>11</v>
      </c>
    </row>
    <row r="34" spans="1:13" ht="12.75">
      <c r="A34" s="33" t="s">
        <v>31</v>
      </c>
      <c r="B34" s="76">
        <v>718</v>
      </c>
      <c r="C34" s="37"/>
      <c r="D34" s="34"/>
      <c r="E34" s="34"/>
      <c r="F34" s="35"/>
      <c r="G34" s="36"/>
      <c r="H34" s="33" t="s">
        <v>50</v>
      </c>
      <c r="I34" s="105">
        <v>431</v>
      </c>
      <c r="J34" s="105">
        <v>1795</v>
      </c>
      <c r="K34" s="116">
        <f>I34/B34</f>
        <v>0.6002785515320335</v>
      </c>
      <c r="L34" s="122">
        <f>J34/B34</f>
        <v>2.5</v>
      </c>
      <c r="M34" s="118" t="s">
        <v>64</v>
      </c>
    </row>
    <row r="35" spans="1:13" ht="12.75">
      <c r="A35" s="38" t="s">
        <v>16</v>
      </c>
      <c r="B35" s="77">
        <v>379</v>
      </c>
      <c r="C35" s="39" t="s">
        <v>27</v>
      </c>
      <c r="D35" s="40">
        <v>39.81</v>
      </c>
      <c r="E35" s="40">
        <f>D35</f>
        <v>39.81</v>
      </c>
      <c r="F35" s="41">
        <f>D35/B35</f>
        <v>0.10503957783641162</v>
      </c>
      <c r="G35" s="42">
        <f>E35/B35</f>
        <v>0.10503957783641162</v>
      </c>
      <c r="H35" s="38" t="s">
        <v>39</v>
      </c>
      <c r="I35" s="109">
        <v>80</v>
      </c>
      <c r="J35" s="109">
        <f>I35*2</f>
        <v>160</v>
      </c>
      <c r="K35" s="110">
        <f>I35/B35</f>
        <v>0.21108179419525067</v>
      </c>
      <c r="L35" s="111">
        <f>J35/B35</f>
        <v>0.42216358839050133</v>
      </c>
      <c r="M35" s="120" t="s">
        <v>63</v>
      </c>
    </row>
    <row r="36" spans="1:13" ht="38.25">
      <c r="A36" s="38" t="s">
        <v>25</v>
      </c>
      <c r="B36" s="77">
        <v>196</v>
      </c>
      <c r="C36" s="43" t="s">
        <v>58</v>
      </c>
      <c r="D36" s="40">
        <v>93.09</v>
      </c>
      <c r="E36" s="40">
        <f>D36*2</f>
        <v>186.18</v>
      </c>
      <c r="F36" s="41">
        <f>D36/B36</f>
        <v>0.47494897959183674</v>
      </c>
      <c r="G36" s="42">
        <f>E36/B36</f>
        <v>0.9498979591836735</v>
      </c>
      <c r="H36" s="38" t="s">
        <v>51</v>
      </c>
      <c r="I36" s="40">
        <v>93.09</v>
      </c>
      <c r="J36" s="40">
        <f>I36*2</f>
        <v>186.18</v>
      </c>
      <c r="K36" s="41">
        <f>I36/B36</f>
        <v>0.47494897959183674</v>
      </c>
      <c r="L36" s="128">
        <f>J36/B36</f>
        <v>0.9498979591836735</v>
      </c>
      <c r="M36" s="120" t="s">
        <v>63</v>
      </c>
    </row>
    <row r="37" spans="1:13" ht="12.75">
      <c r="A37" s="38" t="s">
        <v>26</v>
      </c>
      <c r="B37" s="77">
        <v>356</v>
      </c>
      <c r="C37" s="58" t="s">
        <v>62</v>
      </c>
      <c r="D37" s="40"/>
      <c r="E37" s="40"/>
      <c r="F37" s="41"/>
      <c r="G37" s="42"/>
      <c r="H37" s="129" t="s">
        <v>62</v>
      </c>
      <c r="I37" s="109">
        <v>110</v>
      </c>
      <c r="J37" s="109">
        <f>I37*4</f>
        <v>440</v>
      </c>
      <c r="K37" s="110">
        <f>I37/B37</f>
        <v>0.3089887640449438</v>
      </c>
      <c r="L37" s="111">
        <f>J37/B37</f>
        <v>1.2359550561797752</v>
      </c>
      <c r="M37" s="120" t="s">
        <v>63</v>
      </c>
    </row>
    <row r="38" spans="1:13" ht="12.75">
      <c r="A38" s="38" t="s">
        <v>23</v>
      </c>
      <c r="B38" s="77">
        <v>381</v>
      </c>
      <c r="C38" s="48"/>
      <c r="D38" s="45"/>
      <c r="E38" s="45"/>
      <c r="F38" s="41"/>
      <c r="G38" s="42"/>
      <c r="H38" s="38" t="s">
        <v>30</v>
      </c>
      <c r="I38" s="109">
        <v>110</v>
      </c>
      <c r="J38" s="109">
        <f>I38*4</f>
        <v>440</v>
      </c>
      <c r="K38" s="110">
        <f>I38/B38</f>
        <v>0.2887139107611549</v>
      </c>
      <c r="L38" s="111">
        <f>J38/B38</f>
        <v>1.1548556430446195</v>
      </c>
      <c r="M38" s="120" t="s">
        <v>63</v>
      </c>
    </row>
    <row r="39" spans="1:13" ht="12.75" customHeight="1" thickBot="1">
      <c r="A39" s="12"/>
      <c r="B39" s="78"/>
      <c r="C39" s="18"/>
      <c r="D39" s="13"/>
      <c r="E39" s="13"/>
      <c r="F39" s="14"/>
      <c r="G39" s="15"/>
      <c r="H39" s="12"/>
      <c r="I39" s="13"/>
      <c r="J39" s="13"/>
      <c r="K39" s="14"/>
      <c r="L39" s="114"/>
      <c r="M39" s="121"/>
    </row>
    <row r="40" spans="1:13" ht="13.5" thickBot="1">
      <c r="A40" s="31" t="s">
        <v>12</v>
      </c>
      <c r="B40" s="79">
        <f>SUM(B34:B39)</f>
        <v>2030</v>
      </c>
      <c r="C40" s="30" t="s">
        <v>13</v>
      </c>
      <c r="D40" s="27">
        <f>SUM(D34:D39)</f>
        <v>132.9</v>
      </c>
      <c r="E40" s="27">
        <f>SUM(E34:E39)</f>
        <v>225.99</v>
      </c>
      <c r="F40" s="28">
        <f>D40/B40</f>
        <v>0.06546798029556651</v>
      </c>
      <c r="G40" s="29">
        <f>E40/B40</f>
        <v>0.11132512315270937</v>
      </c>
      <c r="H40" s="30" t="s">
        <v>13</v>
      </c>
      <c r="I40" s="26">
        <f>SUM(I34:I39)</f>
        <v>824.09</v>
      </c>
      <c r="J40" s="27">
        <f>SUM(J34:J39)</f>
        <v>3021.18</v>
      </c>
      <c r="K40" s="28">
        <f>I40/B40</f>
        <v>0.40595566502463054</v>
      </c>
      <c r="L40" s="29">
        <f>J40/B40</f>
        <v>1.4882660098522167</v>
      </c>
      <c r="M40" s="29"/>
    </row>
    <row r="42" spans="4:13" ht="12.75">
      <c r="D42" s="92"/>
      <c r="E42" s="92"/>
      <c r="F42" s="8"/>
      <c r="G42" s="8"/>
      <c r="H42" s="9"/>
      <c r="I42" s="92"/>
      <c r="J42" s="92"/>
      <c r="K42" s="8"/>
      <c r="L42" s="8"/>
      <c r="M42" s="8"/>
    </row>
    <row r="43" ht="13.5" thickBot="1"/>
    <row r="44" spans="1:13" ht="13.5" thickBot="1">
      <c r="A44" s="138" t="s">
        <v>37</v>
      </c>
      <c r="B44" s="139"/>
      <c r="C44" s="148" t="s">
        <v>36</v>
      </c>
      <c r="D44" s="149"/>
      <c r="E44" s="149"/>
      <c r="F44" s="149"/>
      <c r="G44" s="149"/>
      <c r="H44" s="149"/>
      <c r="I44" s="149"/>
      <c r="J44" s="149"/>
      <c r="K44" s="149"/>
      <c r="L44" s="149"/>
      <c r="M44" s="150"/>
    </row>
    <row r="45" spans="1:13" ht="13.5" thickBot="1">
      <c r="A45" s="140"/>
      <c r="B45" s="141"/>
      <c r="C45" s="145" t="s">
        <v>0</v>
      </c>
      <c r="D45" s="146"/>
      <c r="E45" s="146"/>
      <c r="F45" s="146"/>
      <c r="G45" s="147"/>
      <c r="H45" s="142" t="s">
        <v>1</v>
      </c>
      <c r="I45" s="143"/>
      <c r="J45" s="143"/>
      <c r="K45" s="143"/>
      <c r="L45" s="143"/>
      <c r="M45" s="144"/>
    </row>
    <row r="46" spans="1:13" ht="39" thickBot="1">
      <c r="A46" s="19" t="s">
        <v>2</v>
      </c>
      <c r="B46" s="75" t="s">
        <v>3</v>
      </c>
      <c r="C46" s="21" t="s">
        <v>4</v>
      </c>
      <c r="D46" s="90" t="s">
        <v>5</v>
      </c>
      <c r="E46" s="90" t="s">
        <v>6</v>
      </c>
      <c r="F46" s="22" t="s">
        <v>7</v>
      </c>
      <c r="G46" s="20" t="s">
        <v>8</v>
      </c>
      <c r="H46" s="21" t="s">
        <v>9</v>
      </c>
      <c r="I46" s="94" t="s">
        <v>5</v>
      </c>
      <c r="J46" s="90" t="s">
        <v>6</v>
      </c>
      <c r="K46" s="22" t="s">
        <v>7</v>
      </c>
      <c r="L46" s="23" t="s">
        <v>8</v>
      </c>
      <c r="M46" s="23" t="s">
        <v>11</v>
      </c>
    </row>
    <row r="47" spans="1:13" ht="12.75">
      <c r="A47" s="33" t="s">
        <v>24</v>
      </c>
      <c r="B47" s="76">
        <v>36</v>
      </c>
      <c r="C47" s="37"/>
      <c r="D47" s="34"/>
      <c r="E47" s="34"/>
      <c r="F47" s="35"/>
      <c r="G47" s="36"/>
      <c r="H47" s="33" t="s">
        <v>27</v>
      </c>
      <c r="I47" s="123">
        <v>12</v>
      </c>
      <c r="J47" s="124">
        <f>I47</f>
        <v>12</v>
      </c>
      <c r="K47" s="116">
        <f>I47/B47</f>
        <v>0.3333333333333333</v>
      </c>
      <c r="L47" s="122">
        <f>J47/B47</f>
        <v>0.3333333333333333</v>
      </c>
      <c r="M47" s="118" t="s">
        <v>64</v>
      </c>
    </row>
    <row r="48" spans="1:13" ht="12.75" customHeight="1" thickBot="1">
      <c r="A48" s="12"/>
      <c r="B48" s="78"/>
      <c r="C48" s="18"/>
      <c r="D48" s="13"/>
      <c r="E48" s="13"/>
      <c r="F48" s="14"/>
      <c r="G48" s="15"/>
      <c r="H48" s="12"/>
      <c r="I48" s="13"/>
      <c r="J48" s="13"/>
      <c r="K48" s="14"/>
      <c r="L48" s="114"/>
      <c r="M48" s="121"/>
    </row>
    <row r="49" spans="1:13" ht="13.5" thickBot="1">
      <c r="A49" s="31" t="s">
        <v>12</v>
      </c>
      <c r="B49" s="79">
        <f>SUM(B47:B48)</f>
        <v>36</v>
      </c>
      <c r="C49" s="30" t="s">
        <v>13</v>
      </c>
      <c r="D49" s="27">
        <f>SUM(D47:D48)</f>
        <v>0</v>
      </c>
      <c r="E49" s="27">
        <f>SUM(E47:E48)</f>
        <v>0</v>
      </c>
      <c r="F49" s="28">
        <f>D49/B49</f>
        <v>0</v>
      </c>
      <c r="G49" s="29">
        <f>E49/B49</f>
        <v>0</v>
      </c>
      <c r="H49" s="30" t="s">
        <v>27</v>
      </c>
      <c r="I49" s="26">
        <f>SUM(I47:I48)</f>
        <v>12</v>
      </c>
      <c r="J49" s="27">
        <f>SUM(J47:J48)</f>
        <v>12</v>
      </c>
      <c r="K49" s="28">
        <f>I49/B49</f>
        <v>0.3333333333333333</v>
      </c>
      <c r="L49" s="29">
        <f>J49/B49</f>
        <v>0.3333333333333333</v>
      </c>
      <c r="M49" s="29"/>
    </row>
    <row r="51" spans="4:13" ht="84" customHeight="1">
      <c r="D51" s="92"/>
      <c r="E51" s="92"/>
      <c r="F51" s="8"/>
      <c r="G51" s="8"/>
      <c r="H51" s="9"/>
      <c r="I51" s="92"/>
      <c r="J51" s="92"/>
      <c r="K51" s="8"/>
      <c r="L51" s="8"/>
      <c r="M51" s="8"/>
    </row>
    <row r="52" spans="1:13" ht="51" customHeight="1">
      <c r="A52" s="59"/>
      <c r="B52" s="85"/>
      <c r="C52" s="9"/>
      <c r="D52" s="92"/>
      <c r="E52" s="92"/>
      <c r="F52" s="8"/>
      <c r="G52" s="8"/>
      <c r="H52" s="9"/>
      <c r="I52" s="92"/>
      <c r="J52" s="92"/>
      <c r="K52" s="8"/>
      <c r="L52" s="8"/>
      <c r="M52" s="8"/>
    </row>
    <row r="53" spans="1:13" ht="12.75">
      <c r="A53" s="133" t="s">
        <v>45</v>
      </c>
      <c r="B53" s="134"/>
      <c r="C53" s="134"/>
      <c r="D53" s="134"/>
      <c r="E53" s="134"/>
      <c r="F53" s="134"/>
      <c r="G53" s="134"/>
      <c r="H53" s="134"/>
      <c r="I53" s="134"/>
      <c r="J53" s="134"/>
      <c r="K53" s="134"/>
      <c r="L53" s="134"/>
      <c r="M53" s="100"/>
    </row>
    <row r="54" spans="1:13" ht="12.75">
      <c r="A54" s="136"/>
      <c r="B54" s="136"/>
      <c r="C54" s="137" t="s">
        <v>0</v>
      </c>
      <c r="D54" s="137"/>
      <c r="E54" s="137"/>
      <c r="F54" s="137"/>
      <c r="G54" s="137"/>
      <c r="H54" s="131" t="s">
        <v>1</v>
      </c>
      <c r="I54" s="132"/>
      <c r="J54" s="132"/>
      <c r="K54" s="132"/>
      <c r="L54" s="132"/>
      <c r="M54" s="101"/>
    </row>
    <row r="55" spans="1:13" ht="38.25">
      <c r="A55" s="60"/>
      <c r="B55" s="86" t="s">
        <v>3</v>
      </c>
      <c r="C55" s="62" t="s">
        <v>4</v>
      </c>
      <c r="D55" s="93" t="s">
        <v>5</v>
      </c>
      <c r="E55" s="93" t="s">
        <v>6</v>
      </c>
      <c r="F55" s="61" t="s">
        <v>7</v>
      </c>
      <c r="G55" s="61" t="s">
        <v>8</v>
      </c>
      <c r="H55" s="62" t="s">
        <v>9</v>
      </c>
      <c r="I55" s="93" t="s">
        <v>5</v>
      </c>
      <c r="J55" s="93" t="s">
        <v>6</v>
      </c>
      <c r="K55" s="61" t="s">
        <v>7</v>
      </c>
      <c r="L55" s="96" t="s">
        <v>8</v>
      </c>
      <c r="M55" s="104"/>
    </row>
    <row r="56" spans="1:13" ht="25.5">
      <c r="A56" s="32" t="s">
        <v>56</v>
      </c>
      <c r="B56" s="87">
        <f aca="true" t="shared" si="4" ref="B56:L56">B16</f>
        <v>4960</v>
      </c>
      <c r="C56" s="63" t="str">
        <f t="shared" si="4"/>
        <v>/</v>
      </c>
      <c r="D56" s="16">
        <f t="shared" si="4"/>
        <v>308.64</v>
      </c>
      <c r="E56" s="16">
        <f t="shared" si="4"/>
        <v>510.25</v>
      </c>
      <c r="F56" s="17">
        <f t="shared" si="4"/>
        <v>0.0622258064516129</v>
      </c>
      <c r="G56" s="17">
        <f t="shared" si="4"/>
        <v>0.10287298387096774</v>
      </c>
      <c r="H56" s="63" t="str">
        <f t="shared" si="4"/>
        <v>/</v>
      </c>
      <c r="I56" s="16">
        <f t="shared" si="4"/>
        <v>1365.31</v>
      </c>
      <c r="J56" s="16">
        <f t="shared" si="4"/>
        <v>3115.62</v>
      </c>
      <c r="K56" s="17">
        <f t="shared" si="4"/>
        <v>0.2752641129032258</v>
      </c>
      <c r="L56" s="97">
        <f t="shared" si="4"/>
        <v>0.628149193548387</v>
      </c>
      <c r="M56" s="102"/>
    </row>
    <row r="57" spans="1:13" ht="25.5">
      <c r="A57" s="32" t="s">
        <v>57</v>
      </c>
      <c r="B57" s="87">
        <f aca="true" t="shared" si="5" ref="B57:L57">B27</f>
        <v>3251</v>
      </c>
      <c r="C57" s="63" t="str">
        <f t="shared" si="5"/>
        <v>/</v>
      </c>
      <c r="D57" s="16">
        <f t="shared" si="5"/>
        <v>0</v>
      </c>
      <c r="E57" s="16">
        <f t="shared" si="5"/>
        <v>0</v>
      </c>
      <c r="F57" s="17">
        <f t="shared" si="5"/>
        <v>0</v>
      </c>
      <c r="G57" s="17">
        <f t="shared" si="5"/>
        <v>0</v>
      </c>
      <c r="H57" s="63" t="str">
        <f t="shared" si="5"/>
        <v>/</v>
      </c>
      <c r="I57" s="16">
        <f t="shared" si="5"/>
        <v>1389</v>
      </c>
      <c r="J57" s="16">
        <f t="shared" si="5"/>
        <v>5200</v>
      </c>
      <c r="K57" s="17">
        <f t="shared" si="5"/>
        <v>0.42725315287603816</v>
      </c>
      <c r="L57" s="97">
        <f t="shared" si="5"/>
        <v>1.5995078437403876</v>
      </c>
      <c r="M57" s="102"/>
    </row>
    <row r="58" spans="1:13" ht="25.5">
      <c r="A58" s="32" t="s">
        <v>52</v>
      </c>
      <c r="B58" s="87">
        <f aca="true" t="shared" si="6" ref="B58:L58">B40</f>
        <v>2030</v>
      </c>
      <c r="C58" s="63" t="str">
        <f t="shared" si="6"/>
        <v>/</v>
      </c>
      <c r="D58" s="16">
        <f t="shared" si="6"/>
        <v>132.9</v>
      </c>
      <c r="E58" s="16">
        <f t="shared" si="6"/>
        <v>225.99</v>
      </c>
      <c r="F58" s="17">
        <f t="shared" si="6"/>
        <v>0.06546798029556651</v>
      </c>
      <c r="G58" s="17">
        <f t="shared" si="6"/>
        <v>0.11132512315270937</v>
      </c>
      <c r="H58" s="63" t="str">
        <f t="shared" si="6"/>
        <v>/</v>
      </c>
      <c r="I58" s="16">
        <f t="shared" si="6"/>
        <v>824.09</v>
      </c>
      <c r="J58" s="16">
        <f t="shared" si="6"/>
        <v>3021.18</v>
      </c>
      <c r="K58" s="17">
        <f t="shared" si="6"/>
        <v>0.40595566502463054</v>
      </c>
      <c r="L58" s="97">
        <f t="shared" si="6"/>
        <v>1.4882660098522167</v>
      </c>
      <c r="M58" s="102"/>
    </row>
    <row r="59" spans="1:13" ht="25.5">
      <c r="A59" s="32" t="s">
        <v>53</v>
      </c>
      <c r="B59" s="87">
        <f>B49</f>
        <v>36</v>
      </c>
      <c r="C59" s="63" t="str">
        <f>C49</f>
        <v>/</v>
      </c>
      <c r="D59" s="16" t="s">
        <v>13</v>
      </c>
      <c r="E59" s="16" t="s">
        <v>13</v>
      </c>
      <c r="F59" s="17" t="s">
        <v>13</v>
      </c>
      <c r="G59" s="17" t="s">
        <v>13</v>
      </c>
      <c r="H59" s="63" t="s">
        <v>13</v>
      </c>
      <c r="I59" s="16">
        <f>I49</f>
        <v>12</v>
      </c>
      <c r="J59" s="16">
        <f>J49</f>
        <v>12</v>
      </c>
      <c r="K59" s="17">
        <f>I59/B59</f>
        <v>0.3333333333333333</v>
      </c>
      <c r="L59" s="97">
        <f>J59/B59</f>
        <v>0.3333333333333333</v>
      </c>
      <c r="M59" s="102"/>
    </row>
    <row r="60" spans="1:13" ht="12.75">
      <c r="A60" s="32" t="s">
        <v>54</v>
      </c>
      <c r="B60" s="88">
        <v>24</v>
      </c>
      <c r="C60" s="64" t="s">
        <v>13</v>
      </c>
      <c r="D60" s="16" t="s">
        <v>13</v>
      </c>
      <c r="E60" s="16" t="s">
        <v>13</v>
      </c>
      <c r="F60" s="17" t="s">
        <v>13</v>
      </c>
      <c r="G60" s="17" t="s">
        <v>13</v>
      </c>
      <c r="H60" s="64" t="s">
        <v>13</v>
      </c>
      <c r="I60" s="16" t="s">
        <v>13</v>
      </c>
      <c r="J60" s="16" t="s">
        <v>13</v>
      </c>
      <c r="K60" s="17" t="s">
        <v>13</v>
      </c>
      <c r="L60" s="97" t="s">
        <v>13</v>
      </c>
      <c r="M60" s="102"/>
    </row>
    <row r="61" spans="1:13" ht="12.75">
      <c r="A61" s="65" t="s">
        <v>55</v>
      </c>
      <c r="B61" s="88">
        <f>B62-SUM(B56:B60)</f>
        <v>1586</v>
      </c>
      <c r="C61" s="66" t="s">
        <v>13</v>
      </c>
      <c r="D61" s="67" t="s">
        <v>13</v>
      </c>
      <c r="E61" s="67" t="s">
        <v>13</v>
      </c>
      <c r="F61" s="68" t="s">
        <v>13</v>
      </c>
      <c r="G61" s="68" t="s">
        <v>13</v>
      </c>
      <c r="H61" s="66" t="s">
        <v>13</v>
      </c>
      <c r="I61" s="67" t="s">
        <v>13</v>
      </c>
      <c r="J61" s="67" t="s">
        <v>13</v>
      </c>
      <c r="K61" s="68" t="s">
        <v>13</v>
      </c>
      <c r="L61" s="98" t="s">
        <v>13</v>
      </c>
      <c r="M61" s="103"/>
    </row>
    <row r="62" spans="1:13" ht="26.25" customHeight="1">
      <c r="A62" s="69" t="s">
        <v>12</v>
      </c>
      <c r="B62" s="89">
        <v>11887</v>
      </c>
      <c r="C62" s="71" t="s">
        <v>13</v>
      </c>
      <c r="D62" s="70">
        <f>SUM(D56:D61)</f>
        <v>441.53999999999996</v>
      </c>
      <c r="E62" s="70">
        <f>SUM(E56:E61)</f>
        <v>736.24</v>
      </c>
      <c r="F62" s="72">
        <f>D62/B62</f>
        <v>0.03714478001177757</v>
      </c>
      <c r="G62" s="72">
        <f>E62/B62</f>
        <v>0.06193656936148734</v>
      </c>
      <c r="H62" s="71" t="s">
        <v>13</v>
      </c>
      <c r="I62" s="70">
        <f>SUM(I56:I61)</f>
        <v>3590.4</v>
      </c>
      <c r="J62" s="70">
        <f>SUM(J56:J61)</f>
        <v>11348.8</v>
      </c>
      <c r="K62" s="72">
        <f>I62/B62</f>
        <v>0.3020442500210314</v>
      </c>
      <c r="L62" s="99">
        <f>J62/B62</f>
        <v>0.954723647682342</v>
      </c>
      <c r="M62" s="103"/>
    </row>
    <row r="63" spans="4:13" ht="12.75">
      <c r="D63" s="92"/>
      <c r="E63" s="92"/>
      <c r="F63" s="8"/>
      <c r="G63" s="8"/>
      <c r="H63" s="9"/>
      <c r="I63" s="92"/>
      <c r="J63" s="92"/>
      <c r="K63" s="8"/>
      <c r="L63" s="8"/>
      <c r="M63" s="8"/>
    </row>
  </sheetData>
  <sheetProtection selectLockedCells="1" selectUnlockedCells="1"/>
  <mergeCells count="20">
    <mergeCell ref="C44:M44"/>
    <mergeCell ref="C45:G45"/>
    <mergeCell ref="H45:M45"/>
    <mergeCell ref="A1:B2"/>
    <mergeCell ref="C1:M1"/>
    <mergeCell ref="H21:M21"/>
    <mergeCell ref="C2:G2"/>
    <mergeCell ref="H2:M2"/>
    <mergeCell ref="A20:B21"/>
    <mergeCell ref="C20:M20"/>
    <mergeCell ref="H54:L54"/>
    <mergeCell ref="A53:L53"/>
    <mergeCell ref="C21:G21"/>
    <mergeCell ref="A54:B54"/>
    <mergeCell ref="C54:G54"/>
    <mergeCell ref="A44:B45"/>
    <mergeCell ref="A31:B32"/>
    <mergeCell ref="H32:M32"/>
    <mergeCell ref="C32:G32"/>
    <mergeCell ref="C31:M31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39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2015-12-21T11:04:49Z</cp:lastPrinted>
  <dcterms:created xsi:type="dcterms:W3CDTF">2015-07-31T11:57:19Z</dcterms:created>
  <dcterms:modified xsi:type="dcterms:W3CDTF">2016-06-14T10:56:42Z</dcterms:modified>
  <cp:category/>
  <cp:version/>
  <cp:contentType/>
  <cp:contentStatus/>
</cp:coreProperties>
</file>